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<sst xmlns="http://schemas.openxmlformats.org/spreadsheetml/2006/main" count="154" uniqueCount="119">
  <si>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</si>
  <si>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</si>
  <si>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</si>
  <si>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</si>
  <si>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</si>
  <si>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</si>
  <si>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</si>
  <si>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0620</t>
  </si>
  <si>
    <t>1060</t>
  </si>
  <si>
    <t>1010000</t>
  </si>
  <si>
    <t>0200000</t>
  </si>
  <si>
    <t>0210000</t>
  </si>
  <si>
    <t>0216030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</si>
  <si>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</si>
  <si>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</si>
  <si>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0218340</t>
  </si>
  <si>
    <t>0540</t>
  </si>
  <si>
    <t>Природоохоронні заходи за рахунок цільових фондів</t>
  </si>
  <si>
    <t>1510000</t>
  </si>
  <si>
    <t>1500000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</si>
  <si>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</si>
  <si>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</si>
  <si>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</si>
  <si>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</si>
  <si>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</si>
  <si>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</si>
  <si>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</si>
  <si>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0217461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</si>
  <si>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</si>
  <si>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місчцевого самоврядування і місцевими органами виконавчої влади</t>
  </si>
  <si>
    <t>0490</t>
  </si>
  <si>
    <t>(грн)</t>
  </si>
  <si>
    <t>0456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</si>
  <si>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</si>
  <si>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</si>
  <si>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</si>
  <si>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</si>
  <si>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</si>
  <si>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Рішення 64-ї сесії Нетішинської міської ради від 01.11.2019 року № 64/4108</t>
  </si>
  <si>
    <t>Валентина КРАВЧУК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</si>
  <si>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</si>
  <si>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</si>
  <si>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</si>
  <si>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 (відповідальний виконавець)</t>
  </si>
  <si>
    <t>3118841</t>
  </si>
  <si>
    <t>8841</t>
  </si>
  <si>
    <t>Програма "Муніципальне житло м.Нетішин на 2017-2027 роки"</t>
  </si>
  <si>
    <t>Рішення 23-ї сесії Нетішинської міської ради від 14.02.2017 року № 23/1202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</si>
  <si>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</si>
  <si>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</si>
  <si>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</si>
  <si>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</si>
  <si>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</si>
  <si>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Реалізація інших заходів щодо соціально-економічного розвитку територій</t>
  </si>
  <si>
    <t>1516030</t>
  </si>
  <si>
    <t>6030</t>
  </si>
  <si>
    <t>0828</t>
  </si>
  <si>
    <t>1517370</t>
  </si>
  <si>
    <t>7370</t>
  </si>
  <si>
    <t>7461</t>
  </si>
  <si>
    <t>1517461</t>
  </si>
  <si>
    <t>1517321</t>
  </si>
  <si>
    <t>7321</t>
  </si>
  <si>
    <t>Рішення 37-ї сесії Нетішинської міської ради від 21.12.2017 року № 37/2069</t>
  </si>
  <si>
    <t>Будівництво освітніх установ та закладів</t>
  </si>
  <si>
    <t>0443</t>
  </si>
  <si>
    <t>824</t>
  </si>
  <si>
    <t>Забезпечення діяльності бібліотек</t>
  </si>
  <si>
    <t>Надання довгострокових кредитів громадянам на будівництво/реконструкцію/ придбання житла</t>
  </si>
  <si>
    <t xml:space="preserve">"Про внесення змін до бюджету Нетішинської міської </t>
  </si>
  <si>
    <t>Розподіл витрат бюджету Нетішинської міської територіальної громади на реалізацію місцевих програм у 2021 році</t>
  </si>
  <si>
    <t>0800000</t>
  </si>
  <si>
    <t>0810000</t>
  </si>
  <si>
    <t>Управліннясоціального захисту населеннявиконавчого комітету Нетішинської міської ради (головний розпорядник)</t>
  </si>
  <si>
    <t>Управління соціального захисту населення виконавчого комітету Нетішинської міської ради (відповідальний виконавець)</t>
  </si>
  <si>
    <t>0813242</t>
  </si>
  <si>
    <t>3242</t>
  </si>
  <si>
    <t>1090</t>
  </si>
  <si>
    <t>Інші заходи у сфері соціального захисту і соціального забезпечення</t>
  </si>
  <si>
    <t>Міська комплексна програма "Турбота" на 2020-2022 роки</t>
  </si>
  <si>
    <t>Рішення 65-ї сесії Нетішинської міської ради від 29.11.2019 року № 65/4196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</si>
  <si>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</si>
  <si>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</si>
  <si>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Комплексна програма розвитку та підтримки комунальних підприємств охорони здоров'я Нетішинської міської територіальної громади і надання медичних послуг на 2021-2024 роки</t>
  </si>
  <si>
    <t>Рішення 4-ї сесії Нетішинської міської ради від 23.12.2020 року № 4/183</t>
  </si>
  <si>
    <t>1512111</t>
  </si>
  <si>
    <t>2111</t>
  </si>
  <si>
    <t>Програма благоустрою Нетішинської міської ТГ на 2020-2022 роки</t>
  </si>
  <si>
    <t>Програма розвитку освіти Нетішининської територаільної громади на 2018-2022 роки</t>
  </si>
  <si>
    <t>0726</t>
  </si>
  <si>
    <t>Первинна медична допомога населенню, що надається  центрами первинної медичної (медико-санітарної) допомоги</t>
  </si>
  <si>
    <t>Програма розвитку культури Нетішинської міської ОТГ на 2020-2022 роки</t>
  </si>
  <si>
    <t>Рішення 76-ї сесії Нетішинської міської ради від 19.06.2020 року № 76/4644</t>
  </si>
  <si>
    <t>0217350</t>
  </si>
  <si>
    <t>Розроблення схем планування та забудови територій (містобудівної документації)</t>
  </si>
  <si>
    <t>0217650</t>
  </si>
  <si>
    <t>Проведення експертної грошової оцінки земельної ділянки  чи права до неї</t>
  </si>
  <si>
    <t>Програма розвитку земельних відносин на 2020-2022 роки</t>
  </si>
  <si>
    <t>Рішення 66-ї сесії Нетішинської міської ради від 20.12.2019 року № 66/4280 (зі змінами)</t>
  </si>
  <si>
    <t>Програма природоохоронних заходів на території Нетішинської міської територіальної громади на 2021 рік</t>
  </si>
  <si>
    <t>Рішення 3-ї сесії Нетішинської міської ради від 11.12.2020 року № 3/34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</si>
  <si>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</si>
  <si>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Проект</t>
  </si>
  <si>
    <t>Програма створення та ведення містобудівного кадастру у Нетішинській міській територіальній громаді на 2021-2022 роки</t>
  </si>
  <si>
    <t>0218110</t>
  </si>
  <si>
    <t>0320</t>
  </si>
  <si>
    <t>Заходи запобігання та ліквідації надзвичайних ситуацій та наслідків стихійного лиха</t>
  </si>
  <si>
    <t>Комплексна програма розвитку цивільного захисту Нетішинської міської територіальної громади на 2020-2024 роки</t>
  </si>
  <si>
    <t>Рішення 69-ї сесії Нетішинської міської ради від 28.02.2020 року № 69/4467 (зі змінами)</t>
  </si>
  <si>
    <t>1512020</t>
  </si>
  <si>
    <t>2020</t>
  </si>
  <si>
    <t>0732</t>
  </si>
  <si>
    <t>Спеціалізована стаціонарна медична допомога населенню</t>
  </si>
  <si>
    <t>Іван РОМАНЮК</t>
  </si>
  <si>
    <t xml:space="preserve">до рішення шостої сесії </t>
  </si>
  <si>
    <t>територіальної громади на 2021 рік"</t>
  </si>
  <si>
    <t>05.02.2020 № 6/</t>
  </si>
  <si>
    <t>Нетішинської міської ради VIIІ скликання</t>
  </si>
  <si>
    <t>*2254600000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</si>
</sst>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11" fillId="0" borderId="10" xfId="0" applyFont="1" applyBorder="1" applyAlignment="1" quotePrefix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53" applyFont="1" applyBorder="1" applyAlignment="1" quotePrefix="1">
      <alignment horizontal="center" vertical="center" wrapText="1"/>
      <protection/>
    </xf>
    <xf numFmtId="4" fontId="11" fillId="0" borderId="10" xfId="53" applyNumberFormat="1" applyFont="1" applyBorder="1" applyAlignment="1" quotePrefix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53" applyFont="1">
      <alignment/>
      <protection/>
    </xf>
    <xf numFmtId="4" fontId="11" fillId="0" borderId="10" xfId="53" applyNumberFormat="1" applyFont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 quotePrefix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quotePrefix="1">
      <alignment horizontal="center" vertical="center" wrapText="1"/>
    </xf>
    <xf numFmtId="4" fontId="11" fillId="0" borderId="10" xfId="0" applyNumberFormat="1" applyFont="1" applyFill="1" applyBorder="1" applyAlignment="1" quotePrefix="1">
      <alignment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11" fillId="0" borderId="11" xfId="0" applyFont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9"/>
  <sheetViews>
    <sheetView tabSelected="1" zoomScale="70" zoomScaleNormal="70" zoomScaleSheetLayoutView="100" zoomScalePageLayoutView="0" workbookViewId="0" topLeftCell="A1">
      <selection activeCell="N7" sqref="N7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7.75390625" style="1" customWidth="1"/>
    <col min="6" max="6" width="25.625" style="1" customWidth="1"/>
    <col min="7" max="7" width="16.75390625" style="1" customWidth="1"/>
    <col min="8" max="8" width="15.625" style="1" customWidth="1"/>
    <col min="9" max="9" width="17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3"/>
      <c r="G1" s="13" t="s">
        <v>48</v>
      </c>
      <c r="H1" s="13"/>
      <c r="I1" s="13"/>
      <c r="J1" s="13"/>
    </row>
    <row r="2" spans="6:10" ht="18.75">
      <c r="F2" s="8"/>
      <c r="G2" s="38" t="s">
        <v>114</v>
      </c>
      <c r="H2" s="8"/>
      <c r="I2" s="8"/>
      <c r="J2" s="8"/>
    </row>
    <row r="3" spans="6:10" ht="18.75">
      <c r="F3" s="8"/>
      <c r="G3" s="38" t="s">
        <v>117</v>
      </c>
      <c r="H3" s="8"/>
      <c r="I3" s="8"/>
      <c r="J3" s="8"/>
    </row>
    <row r="4" spans="6:10" ht="18.75">
      <c r="F4" s="8"/>
      <c r="G4" s="38" t="s">
        <v>69</v>
      </c>
      <c r="H4" s="8"/>
      <c r="I4" s="8"/>
      <c r="J4" s="8"/>
    </row>
    <row r="5" spans="6:10" ht="18.75">
      <c r="F5" s="8"/>
      <c r="G5" s="38" t="s">
        <v>115</v>
      </c>
      <c r="H5" s="37"/>
      <c r="I5" s="37"/>
      <c r="J5" s="8"/>
    </row>
    <row r="6" spans="6:10" ht="18.75">
      <c r="F6" s="8"/>
      <c r="G6" s="38" t="s">
        <v>116</v>
      </c>
      <c r="H6" s="8"/>
      <c r="I6" s="8"/>
      <c r="J6" s="8"/>
    </row>
    <row r="7" spans="1:10" ht="18">
      <c r="A7" s="58"/>
      <c r="B7" s="58"/>
      <c r="C7" s="58"/>
      <c r="D7" s="58"/>
      <c r="E7" s="58"/>
      <c r="F7" s="58"/>
      <c r="G7" s="58"/>
      <c r="H7" s="58"/>
      <c r="I7" s="58"/>
      <c r="J7" s="58"/>
    </row>
    <row r="9" spans="1:10" ht="18.75">
      <c r="A9" s="59" t="s">
        <v>70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18.75">
      <c r="A10" s="51" t="s">
        <v>118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18" customHeight="1">
      <c r="A11" s="52" t="s">
        <v>49</v>
      </c>
      <c r="B11" s="52"/>
      <c r="C11" s="7"/>
      <c r="D11" s="7"/>
      <c r="E11" s="7"/>
      <c r="F11" s="7"/>
      <c r="G11" s="7"/>
      <c r="H11" s="7"/>
      <c r="I11" s="7"/>
      <c r="J11" s="21" t="s">
        <v>31</v>
      </c>
    </row>
    <row r="12" spans="1:10" ht="51" customHeight="1">
      <c r="A12" s="56" t="s">
        <v>50</v>
      </c>
      <c r="B12" s="56" t="s">
        <v>51</v>
      </c>
      <c r="C12" s="56" t="s">
        <v>20</v>
      </c>
      <c r="D12" s="56" t="s">
        <v>52</v>
      </c>
      <c r="E12" s="60" t="s">
        <v>21</v>
      </c>
      <c r="F12" s="60" t="s">
        <v>22</v>
      </c>
      <c r="G12" s="60" t="s">
        <v>23</v>
      </c>
      <c r="H12" s="53" t="s">
        <v>0</v>
      </c>
      <c r="I12" s="55" t="s">
        <v>24</v>
      </c>
      <c r="J12" s="55"/>
    </row>
    <row r="13" spans="1:10" ht="139.5" customHeight="1">
      <c r="A13" s="57"/>
      <c r="B13" s="57"/>
      <c r="C13" s="57"/>
      <c r="D13" s="57"/>
      <c r="E13" s="61"/>
      <c r="F13" s="61"/>
      <c r="G13" s="61"/>
      <c r="H13" s="54"/>
      <c r="I13" s="16" t="s">
        <v>25</v>
      </c>
      <c r="J13" s="17" t="s">
        <v>26</v>
      </c>
    </row>
    <row r="14" spans="1:10" ht="15.75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/>
      <c r="G14" s="25"/>
      <c r="H14" s="25"/>
      <c r="I14" s="25"/>
      <c r="J14" s="25"/>
    </row>
    <row r="15" spans="1:99" s="4" customFormat="1" ht="47.25">
      <c r="A15" s="26" t="s">
        <v>10</v>
      </c>
      <c r="B15" s="26"/>
      <c r="C15" s="26"/>
      <c r="D15" s="25" t="s">
        <v>34</v>
      </c>
      <c r="E15" s="25"/>
      <c r="F15" s="25"/>
      <c r="G15" s="35">
        <f>G16</f>
        <v>13530808</v>
      </c>
      <c r="H15" s="35">
        <f>H16</f>
        <v>7059472</v>
      </c>
      <c r="I15" s="35">
        <f>I16</f>
        <v>6471336</v>
      </c>
      <c r="J15" s="35">
        <f>J16</f>
        <v>6353570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4" customFormat="1" ht="47.25">
      <c r="A16" s="27" t="s">
        <v>11</v>
      </c>
      <c r="B16" s="27"/>
      <c r="C16" s="27"/>
      <c r="D16" s="36" t="s">
        <v>33</v>
      </c>
      <c r="E16" s="28"/>
      <c r="F16" s="28"/>
      <c r="G16" s="34">
        <f>SUM(G17:G25)</f>
        <v>13530808</v>
      </c>
      <c r="H16" s="34">
        <f>SUM(H17:H25)</f>
        <v>7059472</v>
      </c>
      <c r="I16" s="34">
        <f>SUM(I17:I25)</f>
        <v>6471336</v>
      </c>
      <c r="J16" s="34">
        <f>SUM(J17:J25)</f>
        <v>6353570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5" customFormat="1" ht="70.5" customHeight="1">
      <c r="A17" s="22" t="s">
        <v>12</v>
      </c>
      <c r="B17" s="22">
        <v>6030</v>
      </c>
      <c r="C17" s="24" t="s">
        <v>7</v>
      </c>
      <c r="D17" s="23" t="s">
        <v>13</v>
      </c>
      <c r="E17" s="28" t="s">
        <v>87</v>
      </c>
      <c r="F17" s="28" t="s">
        <v>38</v>
      </c>
      <c r="G17" s="34">
        <f aca="true" t="shared" si="0" ref="G17:G25">H17+I17</f>
        <v>1980104</v>
      </c>
      <c r="H17" s="34">
        <f>826863-229994</f>
        <v>596869</v>
      </c>
      <c r="I17" s="34">
        <v>1383235</v>
      </c>
      <c r="J17" s="34">
        <v>1383235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5" customFormat="1" ht="144" customHeight="1">
      <c r="A18" s="22" t="s">
        <v>12</v>
      </c>
      <c r="B18" s="22">
        <v>6030</v>
      </c>
      <c r="C18" s="24" t="s">
        <v>7</v>
      </c>
      <c r="D18" s="23" t="s">
        <v>13</v>
      </c>
      <c r="E18" s="28" t="s">
        <v>101</v>
      </c>
      <c r="F18" s="28" t="s">
        <v>102</v>
      </c>
      <c r="G18" s="34">
        <f t="shared" si="0"/>
        <v>1200000</v>
      </c>
      <c r="H18" s="34">
        <v>0</v>
      </c>
      <c r="I18" s="34">
        <v>1200000</v>
      </c>
      <c r="J18" s="34">
        <v>1200000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5" customFormat="1" ht="144" customHeight="1">
      <c r="A19" s="22" t="s">
        <v>12</v>
      </c>
      <c r="B19" s="22">
        <v>6030</v>
      </c>
      <c r="C19" s="24" t="s">
        <v>7</v>
      </c>
      <c r="D19" s="23" t="s">
        <v>13</v>
      </c>
      <c r="E19" s="28" t="s">
        <v>99</v>
      </c>
      <c r="F19" s="28" t="s">
        <v>100</v>
      </c>
      <c r="G19" s="34">
        <f t="shared" si="0"/>
        <v>229994</v>
      </c>
      <c r="H19" s="34">
        <v>229994</v>
      </c>
      <c r="I19" s="34">
        <v>0</v>
      </c>
      <c r="J19" s="34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5" customFormat="1" ht="63">
      <c r="A20" s="22" t="s">
        <v>93</v>
      </c>
      <c r="B20" s="22">
        <v>7350</v>
      </c>
      <c r="C20" s="24" t="s">
        <v>65</v>
      </c>
      <c r="D20" s="23" t="s">
        <v>94</v>
      </c>
      <c r="E20" s="28" t="s">
        <v>103</v>
      </c>
      <c r="F20" s="28" t="s">
        <v>102</v>
      </c>
      <c r="G20" s="34">
        <f t="shared" si="0"/>
        <v>881435</v>
      </c>
      <c r="H20" s="34">
        <v>0</v>
      </c>
      <c r="I20" s="34">
        <v>881435</v>
      </c>
      <c r="J20" s="34">
        <v>881435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s="5" customFormat="1" ht="83.25" customHeight="1">
      <c r="A21" s="29" t="s">
        <v>27</v>
      </c>
      <c r="B21" s="22">
        <v>7461</v>
      </c>
      <c r="C21" s="29" t="s">
        <v>32</v>
      </c>
      <c r="D21" s="24" t="s">
        <v>14</v>
      </c>
      <c r="E21" s="28" t="s">
        <v>87</v>
      </c>
      <c r="F21" s="28" t="s">
        <v>38</v>
      </c>
      <c r="G21" s="34">
        <f t="shared" si="0"/>
        <v>9102509</v>
      </c>
      <c r="H21" s="34">
        <v>6218609</v>
      </c>
      <c r="I21" s="34">
        <v>2883900</v>
      </c>
      <c r="J21" s="34">
        <v>2883900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s="5" customFormat="1" ht="79.5" customHeight="1">
      <c r="A22" s="32" t="s">
        <v>95</v>
      </c>
      <c r="B22" s="32">
        <v>7650</v>
      </c>
      <c r="C22" s="33" t="s">
        <v>30</v>
      </c>
      <c r="D22" s="39" t="s">
        <v>96</v>
      </c>
      <c r="E22" s="28" t="s">
        <v>97</v>
      </c>
      <c r="F22" s="28" t="s">
        <v>98</v>
      </c>
      <c r="G22" s="34">
        <f t="shared" si="0"/>
        <v>5000</v>
      </c>
      <c r="H22" s="34">
        <v>0</v>
      </c>
      <c r="I22" s="34">
        <v>5000</v>
      </c>
      <c r="J22" s="34">
        <v>5000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s="5" customFormat="1" ht="189">
      <c r="A23" s="29" t="s">
        <v>28</v>
      </c>
      <c r="B23" s="22">
        <v>7691</v>
      </c>
      <c r="C23" s="29" t="s">
        <v>30</v>
      </c>
      <c r="D23" s="24" t="s">
        <v>29</v>
      </c>
      <c r="E23" s="28" t="s">
        <v>99</v>
      </c>
      <c r="F23" s="28" t="s">
        <v>100</v>
      </c>
      <c r="G23" s="34">
        <f t="shared" si="0"/>
        <v>9297</v>
      </c>
      <c r="H23" s="34">
        <v>0</v>
      </c>
      <c r="I23" s="34">
        <v>9297</v>
      </c>
      <c r="J23" s="34"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s="5" customFormat="1" ht="69.75" customHeight="1">
      <c r="A24" s="29" t="s">
        <v>104</v>
      </c>
      <c r="B24" s="22">
        <v>8110</v>
      </c>
      <c r="C24" s="29" t="s">
        <v>105</v>
      </c>
      <c r="D24" s="24" t="s">
        <v>106</v>
      </c>
      <c r="E24" s="28" t="s">
        <v>107</v>
      </c>
      <c r="F24" s="28" t="s">
        <v>108</v>
      </c>
      <c r="G24" s="34">
        <f t="shared" si="0"/>
        <v>14000</v>
      </c>
      <c r="H24" s="34">
        <v>14000</v>
      </c>
      <c r="I24" s="34">
        <v>0</v>
      </c>
      <c r="J24" s="34"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5" customFormat="1" ht="66" customHeight="1">
      <c r="A25" s="22" t="s">
        <v>15</v>
      </c>
      <c r="B25" s="22">
        <v>8340</v>
      </c>
      <c r="C25" s="24" t="s">
        <v>16</v>
      </c>
      <c r="D25" s="23" t="s">
        <v>17</v>
      </c>
      <c r="E25" s="28" t="s">
        <v>99</v>
      </c>
      <c r="F25" s="28" t="s">
        <v>100</v>
      </c>
      <c r="G25" s="34">
        <f t="shared" si="0"/>
        <v>108469</v>
      </c>
      <c r="H25" s="34">
        <v>0</v>
      </c>
      <c r="I25" s="34">
        <v>108469</v>
      </c>
      <c r="J25" s="34"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s="4" customFormat="1" ht="20.25" customHeight="1">
      <c r="A26" s="30"/>
      <c r="B26" s="30"/>
      <c r="C26" s="30"/>
      <c r="D26" s="17" t="s">
        <v>1</v>
      </c>
      <c r="E26" s="28"/>
      <c r="F26" s="28"/>
      <c r="G26" s="35">
        <f>SUM(G17:G25)</f>
        <v>13530808</v>
      </c>
      <c r="H26" s="35">
        <f>SUM(H17:H25)</f>
        <v>7059472</v>
      </c>
      <c r="I26" s="35">
        <f>SUM(I17:I25)</f>
        <v>6471336</v>
      </c>
      <c r="J26" s="35">
        <f>SUM(J17:J25)</f>
        <v>6353570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10" s="3" customFormat="1" ht="95.25" customHeight="1">
      <c r="A27" s="40" t="s">
        <v>71</v>
      </c>
      <c r="B27" s="31"/>
      <c r="C27" s="31"/>
      <c r="D27" s="17" t="s">
        <v>73</v>
      </c>
      <c r="E27" s="28"/>
      <c r="F27" s="28"/>
      <c r="G27" s="35">
        <f aca="true" t="shared" si="1" ref="G27:J28">SUM(G28)</f>
        <v>140000</v>
      </c>
      <c r="H27" s="35">
        <f t="shared" si="1"/>
        <v>140000</v>
      </c>
      <c r="I27" s="35">
        <f t="shared" si="1"/>
        <v>0</v>
      </c>
      <c r="J27" s="35">
        <f t="shared" si="1"/>
        <v>0</v>
      </c>
    </row>
    <row r="28" spans="1:10" s="3" customFormat="1" ht="63">
      <c r="A28" s="31" t="s">
        <v>72</v>
      </c>
      <c r="B28" s="31"/>
      <c r="C28" s="31"/>
      <c r="D28" s="28" t="s">
        <v>74</v>
      </c>
      <c r="E28" s="28"/>
      <c r="F28" s="28"/>
      <c r="G28" s="34">
        <f t="shared" si="1"/>
        <v>140000</v>
      </c>
      <c r="H28" s="34">
        <f t="shared" si="1"/>
        <v>140000</v>
      </c>
      <c r="I28" s="34">
        <f t="shared" si="1"/>
        <v>0</v>
      </c>
      <c r="J28" s="34">
        <f t="shared" si="1"/>
        <v>0</v>
      </c>
    </row>
    <row r="29" spans="1:10" s="3" customFormat="1" ht="74.25" customHeight="1">
      <c r="A29" s="44" t="s">
        <v>75</v>
      </c>
      <c r="B29" s="44" t="s">
        <v>76</v>
      </c>
      <c r="C29" s="48" t="s">
        <v>77</v>
      </c>
      <c r="D29" s="49" t="s">
        <v>78</v>
      </c>
      <c r="E29" s="28" t="s">
        <v>79</v>
      </c>
      <c r="F29" s="28" t="s">
        <v>80</v>
      </c>
      <c r="G29" s="34">
        <f>SUM(H29+I29)</f>
        <v>140000</v>
      </c>
      <c r="H29" s="34">
        <v>140000</v>
      </c>
      <c r="I29" s="35"/>
      <c r="J29" s="35"/>
    </row>
    <row r="30" spans="1:10" s="3" customFormat="1" ht="15" customHeight="1">
      <c r="A30" s="31"/>
      <c r="B30" s="31"/>
      <c r="C30" s="31"/>
      <c r="D30" s="17" t="s">
        <v>1</v>
      </c>
      <c r="E30" s="28"/>
      <c r="F30" s="28"/>
      <c r="G30" s="35">
        <f>SUM(G29)</f>
        <v>140000</v>
      </c>
      <c r="H30" s="35">
        <f>SUM(H29)</f>
        <v>140000</v>
      </c>
      <c r="I30" s="35">
        <f>SUM(I29)</f>
        <v>0</v>
      </c>
      <c r="J30" s="35">
        <f>SUM(J29)</f>
        <v>0</v>
      </c>
    </row>
    <row r="31" spans="1:10" s="3" customFormat="1" ht="67.5" customHeight="1">
      <c r="A31" s="44" t="s">
        <v>9</v>
      </c>
      <c r="B31" s="44"/>
      <c r="C31" s="45"/>
      <c r="D31" s="46" t="s">
        <v>35</v>
      </c>
      <c r="E31" s="28"/>
      <c r="F31" s="28"/>
      <c r="G31" s="34">
        <f>G32</f>
        <v>50000</v>
      </c>
      <c r="H31" s="34">
        <f>H32</f>
        <v>0</v>
      </c>
      <c r="I31" s="34">
        <f>I32</f>
        <v>50000</v>
      </c>
      <c r="J31" s="34">
        <f>J32</f>
        <v>50000</v>
      </c>
    </row>
    <row r="32" spans="1:10" s="3" customFormat="1" ht="64.5" customHeight="1">
      <c r="A32" s="44">
        <v>1014030</v>
      </c>
      <c r="B32" s="44">
        <v>4030</v>
      </c>
      <c r="C32" s="27" t="s">
        <v>66</v>
      </c>
      <c r="D32" s="28" t="s">
        <v>67</v>
      </c>
      <c r="E32" s="47" t="s">
        <v>91</v>
      </c>
      <c r="F32" s="28" t="s">
        <v>92</v>
      </c>
      <c r="G32" s="50">
        <v>50000</v>
      </c>
      <c r="H32" s="50"/>
      <c r="I32" s="50">
        <v>50000</v>
      </c>
      <c r="J32" s="50">
        <v>50000</v>
      </c>
    </row>
    <row r="33" spans="1:10" s="3" customFormat="1" ht="15" customHeight="1">
      <c r="A33" s="31"/>
      <c r="B33" s="31"/>
      <c r="C33" s="31"/>
      <c r="D33" s="17" t="s">
        <v>1</v>
      </c>
      <c r="E33" s="28"/>
      <c r="F33" s="28"/>
      <c r="G33" s="35">
        <f>SUM(G32)</f>
        <v>50000</v>
      </c>
      <c r="H33" s="35">
        <f>SUM(H32)</f>
        <v>0</v>
      </c>
      <c r="I33" s="35">
        <f>SUM(I32)</f>
        <v>50000</v>
      </c>
      <c r="J33" s="35">
        <f>SUM(J32)</f>
        <v>50000</v>
      </c>
    </row>
    <row r="34" spans="1:10" s="3" customFormat="1" ht="63">
      <c r="A34" s="40" t="s">
        <v>19</v>
      </c>
      <c r="B34" s="31"/>
      <c r="C34" s="31"/>
      <c r="D34" s="17" t="s">
        <v>36</v>
      </c>
      <c r="E34" s="28"/>
      <c r="F34" s="28"/>
      <c r="G34" s="35">
        <f>G35</f>
        <v>5542266</v>
      </c>
      <c r="H34" s="35">
        <f>H35</f>
        <v>63822</v>
      </c>
      <c r="I34" s="35">
        <f>I35</f>
        <v>5478444</v>
      </c>
      <c r="J34" s="35">
        <f>J35</f>
        <v>5478444</v>
      </c>
    </row>
    <row r="35" spans="1:10" s="3" customFormat="1" ht="78.75">
      <c r="A35" s="31" t="s">
        <v>18</v>
      </c>
      <c r="B35" s="31"/>
      <c r="C35" s="31"/>
      <c r="D35" s="28" t="s">
        <v>37</v>
      </c>
      <c r="E35" s="28"/>
      <c r="F35" s="28"/>
      <c r="G35" s="34">
        <f>SUM(G36:G42)</f>
        <v>5542266</v>
      </c>
      <c r="H35" s="34">
        <f>SUM(H36:H42)</f>
        <v>63822</v>
      </c>
      <c r="I35" s="34">
        <f>SUM(I36:I42)</f>
        <v>5478444</v>
      </c>
      <c r="J35" s="34">
        <f>SUM(J36:J42)</f>
        <v>5478444</v>
      </c>
    </row>
    <row r="36" spans="1:10" s="3" customFormat="1" ht="94.5">
      <c r="A36" s="31" t="s">
        <v>109</v>
      </c>
      <c r="B36" s="31" t="s">
        <v>110</v>
      </c>
      <c r="C36" s="31" t="s">
        <v>111</v>
      </c>
      <c r="D36" s="28" t="s">
        <v>112</v>
      </c>
      <c r="E36" s="28" t="s">
        <v>83</v>
      </c>
      <c r="F36" s="28" t="s">
        <v>84</v>
      </c>
      <c r="G36" s="34">
        <f>SUM(H36+I36)</f>
        <v>279626</v>
      </c>
      <c r="H36" s="34"/>
      <c r="I36" s="34">
        <f aca="true" t="shared" si="2" ref="I36:I42">SUM(J36)</f>
        <v>279626</v>
      </c>
      <c r="J36" s="34">
        <v>279626</v>
      </c>
    </row>
    <row r="37" spans="1:10" s="3" customFormat="1" ht="94.5">
      <c r="A37" s="31" t="s">
        <v>85</v>
      </c>
      <c r="B37" s="31" t="s">
        <v>86</v>
      </c>
      <c r="C37" s="31" t="s">
        <v>89</v>
      </c>
      <c r="D37" s="28" t="s">
        <v>90</v>
      </c>
      <c r="E37" s="28" t="s">
        <v>83</v>
      </c>
      <c r="F37" s="28" t="s">
        <v>84</v>
      </c>
      <c r="G37" s="34">
        <f>SUM(H37+I37)</f>
        <v>100740</v>
      </c>
      <c r="H37" s="34"/>
      <c r="I37" s="34">
        <f t="shared" si="2"/>
        <v>100740</v>
      </c>
      <c r="J37" s="34">
        <v>100740</v>
      </c>
    </row>
    <row r="38" spans="1:99" s="4" customFormat="1" ht="75.75" customHeight="1">
      <c r="A38" s="31" t="s">
        <v>54</v>
      </c>
      <c r="B38" s="31" t="s">
        <v>55</v>
      </c>
      <c r="C38" s="31" t="s">
        <v>56</v>
      </c>
      <c r="D38" s="28" t="s">
        <v>13</v>
      </c>
      <c r="E38" s="28" t="s">
        <v>81</v>
      </c>
      <c r="F38" s="28" t="s">
        <v>82</v>
      </c>
      <c r="G38" s="34">
        <f>SUM(H38+I38)</f>
        <v>15576</v>
      </c>
      <c r="H38" s="34">
        <v>15576</v>
      </c>
      <c r="I38" s="34">
        <f t="shared" si="2"/>
        <v>0</v>
      </c>
      <c r="J38" s="3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</row>
    <row r="39" spans="1:99" s="4" customFormat="1" ht="63">
      <c r="A39" s="31" t="s">
        <v>54</v>
      </c>
      <c r="B39" s="31" t="s">
        <v>55</v>
      </c>
      <c r="C39" s="31" t="s">
        <v>56</v>
      </c>
      <c r="D39" s="28" t="s">
        <v>13</v>
      </c>
      <c r="E39" s="28" t="s">
        <v>87</v>
      </c>
      <c r="F39" s="28" t="s">
        <v>38</v>
      </c>
      <c r="G39" s="34">
        <f>SUM(H39+I39)</f>
        <v>106246</v>
      </c>
      <c r="H39" s="34">
        <f>96+48150</f>
        <v>48246</v>
      </c>
      <c r="I39" s="34">
        <f t="shared" si="2"/>
        <v>58000</v>
      </c>
      <c r="J39" s="34">
        <v>58000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1:99" s="4" customFormat="1" ht="80.25" customHeight="1">
      <c r="A40" s="31" t="s">
        <v>61</v>
      </c>
      <c r="B40" s="31" t="s">
        <v>62</v>
      </c>
      <c r="C40" s="31" t="s">
        <v>65</v>
      </c>
      <c r="D40" s="28" t="s">
        <v>64</v>
      </c>
      <c r="E40" s="28" t="s">
        <v>88</v>
      </c>
      <c r="F40" s="28" t="s">
        <v>63</v>
      </c>
      <c r="G40" s="34">
        <f>SUM(H40:I40)</f>
        <v>1000</v>
      </c>
      <c r="H40" s="34"/>
      <c r="I40" s="34">
        <f t="shared" si="2"/>
        <v>1000</v>
      </c>
      <c r="J40" s="34">
        <v>1000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1:99" s="4" customFormat="1" ht="63">
      <c r="A41" s="31" t="s">
        <v>57</v>
      </c>
      <c r="B41" s="31" t="s">
        <v>58</v>
      </c>
      <c r="C41" s="31" t="s">
        <v>30</v>
      </c>
      <c r="D41" s="28" t="s">
        <v>53</v>
      </c>
      <c r="E41" s="28" t="s">
        <v>87</v>
      </c>
      <c r="F41" s="28" t="s">
        <v>38</v>
      </c>
      <c r="G41" s="34">
        <f>SUM(H41:I41)</f>
        <v>3007289</v>
      </c>
      <c r="H41" s="34"/>
      <c r="I41" s="34">
        <f t="shared" si="2"/>
        <v>3007289</v>
      </c>
      <c r="J41" s="34">
        <f>740240+1751773+101463+23000+5600+960+19200+3535+361518</f>
        <v>3007289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1:99" s="4" customFormat="1" ht="78.75">
      <c r="A42" s="31" t="s">
        <v>60</v>
      </c>
      <c r="B42" s="31" t="s">
        <v>59</v>
      </c>
      <c r="C42" s="31" t="s">
        <v>32</v>
      </c>
      <c r="D42" s="28" t="s">
        <v>14</v>
      </c>
      <c r="E42" s="28" t="s">
        <v>87</v>
      </c>
      <c r="F42" s="28" t="s">
        <v>38</v>
      </c>
      <c r="G42" s="34">
        <f>SUM(H42:I42)</f>
        <v>2031789</v>
      </c>
      <c r="H42" s="34"/>
      <c r="I42" s="34">
        <f t="shared" si="2"/>
        <v>2031789</v>
      </c>
      <c r="J42" s="34">
        <f>8208+1923581+100000</f>
        <v>2031789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1:99" s="4" customFormat="1" ht="18" customHeight="1">
      <c r="A43" s="31"/>
      <c r="B43" s="31"/>
      <c r="C43" s="31"/>
      <c r="D43" s="17" t="s">
        <v>1</v>
      </c>
      <c r="E43" s="28"/>
      <c r="F43" s="28"/>
      <c r="G43" s="35">
        <f>SUM(G34)</f>
        <v>5542266</v>
      </c>
      <c r="H43" s="35">
        <f>SUM(H34)</f>
        <v>63822</v>
      </c>
      <c r="I43" s="35">
        <f>SUM(I34)</f>
        <v>5478444</v>
      </c>
      <c r="J43" s="35">
        <f>SUM(J34)</f>
        <v>5478444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1:10" s="3" customFormat="1" ht="47.25">
      <c r="A44" s="41" t="s">
        <v>40</v>
      </c>
      <c r="B44" s="17"/>
      <c r="C44" s="42"/>
      <c r="D44" s="43" t="s">
        <v>41</v>
      </c>
      <c r="E44" s="28"/>
      <c r="F44" s="28"/>
      <c r="G44" s="35">
        <f>SUM(G45)</f>
        <v>1000000</v>
      </c>
      <c r="H44" s="35">
        <f>SUM(H45)</f>
        <v>1000000</v>
      </c>
      <c r="I44" s="35">
        <f>SUM(I45)</f>
        <v>0</v>
      </c>
      <c r="J44" s="35">
        <f>SUM(J45)</f>
        <v>0</v>
      </c>
    </row>
    <row r="45" spans="1:10" s="3" customFormat="1" ht="47.25">
      <c r="A45" s="44" t="s">
        <v>42</v>
      </c>
      <c r="B45" s="28"/>
      <c r="C45" s="45"/>
      <c r="D45" s="46" t="s">
        <v>43</v>
      </c>
      <c r="E45" s="28"/>
      <c r="F45" s="28"/>
      <c r="G45" s="34">
        <f>SUM(G46:G46)</f>
        <v>1000000</v>
      </c>
      <c r="H45" s="34">
        <f>SUM(H46:H46)</f>
        <v>1000000</v>
      </c>
      <c r="I45" s="34">
        <f>SUM(I46:I46)</f>
        <v>0</v>
      </c>
      <c r="J45" s="34">
        <f>SUM(J46:J46)</f>
        <v>0</v>
      </c>
    </row>
    <row r="46" spans="1:10" s="3" customFormat="1" ht="73.5" customHeight="1">
      <c r="A46" s="27" t="s">
        <v>44</v>
      </c>
      <c r="B46" s="27" t="s">
        <v>45</v>
      </c>
      <c r="C46" s="27" t="s">
        <v>8</v>
      </c>
      <c r="D46" s="28" t="s">
        <v>68</v>
      </c>
      <c r="E46" s="47" t="s">
        <v>46</v>
      </c>
      <c r="F46" s="28" t="s">
        <v>47</v>
      </c>
      <c r="G46" s="34">
        <f>SUM(H46+I46)</f>
        <v>1000000</v>
      </c>
      <c r="H46" s="34">
        <v>1000000</v>
      </c>
      <c r="I46" s="34"/>
      <c r="J46" s="35"/>
    </row>
    <row r="47" spans="1:10" s="3" customFormat="1" ht="21" customHeight="1">
      <c r="A47" s="27"/>
      <c r="B47" s="27"/>
      <c r="C47" s="27"/>
      <c r="D47" s="17" t="s">
        <v>1</v>
      </c>
      <c r="E47" s="47"/>
      <c r="F47" s="28"/>
      <c r="G47" s="35">
        <f>SUM(G46)</f>
        <v>1000000</v>
      </c>
      <c r="H47" s="35">
        <f>SUM(H46)</f>
        <v>1000000</v>
      </c>
      <c r="I47" s="35">
        <f>SUM(I46)</f>
        <v>0</v>
      </c>
      <c r="J47" s="34">
        <f>SUM(J46)</f>
        <v>0</v>
      </c>
    </row>
    <row r="48" spans="1:99" s="10" customFormat="1" ht="27" customHeight="1">
      <c r="A48" s="28"/>
      <c r="B48" s="28"/>
      <c r="C48" s="28"/>
      <c r="D48" s="17" t="s">
        <v>2</v>
      </c>
      <c r="E48" s="28"/>
      <c r="F48" s="28"/>
      <c r="G48" s="35">
        <f>G26+G33+G43+G47</f>
        <v>20123074</v>
      </c>
      <c r="H48" s="35">
        <f>H26+H33+H43+H47</f>
        <v>8123294</v>
      </c>
      <c r="I48" s="35">
        <f>I26+I33+I43+I47</f>
        <v>11999780</v>
      </c>
      <c r="J48" s="35">
        <f>J26+J33+J43+J47</f>
        <v>11882014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</row>
    <row r="49" spans="4:10" ht="12.75">
      <c r="D49" s="2"/>
      <c r="E49" s="2"/>
      <c r="F49" s="2"/>
      <c r="G49" s="2"/>
      <c r="H49" s="15"/>
      <c r="I49" s="15"/>
      <c r="J49" s="15"/>
    </row>
    <row r="50" spans="1:99" s="12" customFormat="1" ht="18.75">
      <c r="A50" s="14" t="s">
        <v>3</v>
      </c>
      <c r="B50" s="14"/>
      <c r="C50" s="14"/>
      <c r="D50" s="8"/>
      <c r="E50" s="8"/>
      <c r="F50" s="8"/>
      <c r="G50" s="8" t="s">
        <v>113</v>
      </c>
      <c r="H50" s="8"/>
      <c r="I50" s="8"/>
      <c r="J50" s="14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</row>
    <row r="51" spans="1:99" s="12" customFormat="1" ht="18.75">
      <c r="A51" s="14"/>
      <c r="B51" s="14"/>
      <c r="C51" s="14"/>
      <c r="D51" s="8"/>
      <c r="E51" s="8"/>
      <c r="F51" s="8"/>
      <c r="G51" s="8"/>
      <c r="H51" s="18"/>
      <c r="I51" s="18"/>
      <c r="J51" s="18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</row>
    <row r="52" spans="1:99" s="12" customFormat="1" ht="18.75">
      <c r="A52" s="8"/>
      <c r="B52" s="8"/>
      <c r="C52" s="8"/>
      <c r="D52" s="8"/>
      <c r="E52" s="8"/>
      <c r="F52" s="8"/>
      <c r="G52" s="18"/>
      <c r="H52" s="18"/>
      <c r="I52" s="18"/>
      <c r="J52" s="18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</row>
    <row r="53" spans="1:99" s="12" customFormat="1" ht="18.75">
      <c r="A53" s="8" t="s">
        <v>4</v>
      </c>
      <c r="B53" s="8"/>
      <c r="C53" s="8"/>
      <c r="D53" s="8"/>
      <c r="E53" s="8"/>
      <c r="F53" s="8"/>
      <c r="G53" s="8"/>
      <c r="H53" s="18"/>
      <c r="I53" s="18"/>
      <c r="J53" s="18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</row>
    <row r="54" spans="1:99" s="12" customFormat="1" ht="18.75">
      <c r="A54" s="8" t="s">
        <v>5</v>
      </c>
      <c r="B54" s="8"/>
      <c r="C54" s="8"/>
      <c r="D54" s="8"/>
      <c r="E54" s="8"/>
      <c r="F54" s="8"/>
      <c r="G54" s="8" t="s">
        <v>39</v>
      </c>
      <c r="H54" s="18"/>
      <c r="I54" s="18"/>
      <c r="J54" s="18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</row>
    <row r="55" spans="1:99" s="12" customFormat="1" ht="18.75">
      <c r="A55" s="8" t="s">
        <v>6</v>
      </c>
      <c r="B55" s="8"/>
      <c r="C55" s="8"/>
      <c r="D55" s="8"/>
      <c r="E55" s="8"/>
      <c r="F55" s="8"/>
      <c r="G55" s="8"/>
      <c r="H55" s="18"/>
      <c r="I55" s="18"/>
      <c r="J55" s="18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</row>
    <row r="56" spans="1:10" ht="12.75">
      <c r="A56" s="6"/>
      <c r="B56" s="6"/>
      <c r="C56" s="6"/>
      <c r="D56" s="6"/>
      <c r="E56" s="6"/>
      <c r="F56" s="6"/>
      <c r="G56" s="6"/>
      <c r="H56" s="19"/>
      <c r="I56" s="19"/>
      <c r="J56" s="19"/>
    </row>
    <row r="57" spans="8:10" ht="12.75">
      <c r="H57" s="20"/>
      <c r="I57" s="20"/>
      <c r="J57" s="20"/>
    </row>
    <row r="58" spans="8:10" ht="12.75">
      <c r="H58" s="20"/>
      <c r="I58" s="20"/>
      <c r="J58" s="20"/>
    </row>
    <row r="59" spans="8:10" ht="12.75">
      <c r="H59" s="20"/>
      <c r="I59" s="20"/>
      <c r="J59" s="20"/>
    </row>
    <row r="60" spans="8:10" ht="12.75">
      <c r="H60" s="20"/>
      <c r="I60" s="20"/>
      <c r="J60" s="20"/>
    </row>
    <row r="61" spans="8:10" ht="12.75">
      <c r="H61" s="20"/>
      <c r="I61" s="20"/>
      <c r="J61" s="20"/>
    </row>
    <row r="62" spans="8:10" ht="12.75">
      <c r="H62" s="20"/>
      <c r="I62" s="20"/>
      <c r="J62" s="20"/>
    </row>
    <row r="63" spans="8:10" ht="12.75">
      <c r="H63" s="20"/>
      <c r="I63" s="20"/>
      <c r="J63" s="20"/>
    </row>
    <row r="64" spans="8:10" ht="12.75">
      <c r="H64" s="20"/>
      <c r="I64" s="20"/>
      <c r="J64" s="20"/>
    </row>
    <row r="65" spans="8:10" ht="12.75">
      <c r="H65" s="20"/>
      <c r="I65" s="20"/>
      <c r="J65" s="20"/>
    </row>
    <row r="66" spans="8:10" ht="12.75">
      <c r="H66" s="20"/>
      <c r="I66" s="20"/>
      <c r="J66" s="20"/>
    </row>
    <row r="67" spans="8:10" ht="12.75">
      <c r="H67" s="20"/>
      <c r="I67" s="20"/>
      <c r="J67" s="20"/>
    </row>
    <row r="68" spans="8:10" ht="12.75">
      <c r="H68" s="20"/>
      <c r="I68" s="20"/>
      <c r="J68" s="20"/>
    </row>
    <row r="69" spans="8:10" ht="12.75">
      <c r="H69" s="20"/>
      <c r="I69" s="20"/>
      <c r="J69" s="20"/>
    </row>
  </sheetData>
  <sheetProtection/>
  <mergeCells count="11">
    <mergeCell ref="C12:C13"/>
    <mergeCell ref="H12:H13"/>
    <mergeCell ref="I12:J12"/>
    <mergeCell ref="B12:B13"/>
    <mergeCell ref="A7:J7"/>
    <mergeCell ref="A9:J9"/>
    <mergeCell ref="E12:E13"/>
    <mergeCell ref="A12:A13"/>
    <mergeCell ref="D12:D13"/>
    <mergeCell ref="F12:F13"/>
    <mergeCell ref="G12:G13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2020-01-27T09:58:39Z</cp:lastPrinted>
  <dcterms:created xsi:type="dcterms:W3CDTF">2008-01-03T14:25:14Z</dcterms:created>
  <dcterms:modified xsi:type="dcterms:W3CDTF">2021-01-26T07:16:36Z</dcterms:modified>
  <cp:category/>
  <cp:version/>
  <cp:contentType/>
  <cp:contentStatus/>
</cp:coreProperties>
</file>